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6775" windowHeight="120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T45" i="1"/>
  <c r="P45"/>
  <c r="M45"/>
  <c r="L45"/>
  <c r="J45" l="1"/>
  <c r="I45" s="1"/>
  <c r="H45"/>
  <c r="G45"/>
  <c r="T44"/>
  <c r="M44"/>
  <c r="L44"/>
  <c r="J44"/>
  <c r="I44" l="1"/>
  <c r="H44"/>
  <c r="G44"/>
  <c r="T43"/>
  <c r="M43"/>
  <c r="L43"/>
  <c r="J43"/>
  <c r="I43"/>
  <c r="H43"/>
  <c r="G43"/>
  <c r="T42"/>
  <c r="M42"/>
  <c r="L42"/>
  <c r="J42"/>
  <c r="I42"/>
  <c r="H42"/>
  <c r="G42"/>
  <c r="T41"/>
  <c r="M41"/>
  <c r="L41"/>
  <c r="J41"/>
  <c r="I41"/>
  <c r="H41"/>
  <c r="G41"/>
  <c r="T40" l="1"/>
  <c r="M40" s="1"/>
  <c r="L40" s="1"/>
  <c r="J40"/>
  <c r="I40"/>
  <c r="H40"/>
  <c r="G40"/>
  <c r="E36"/>
  <c r="D36"/>
  <c r="C36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T10"/>
  <c r="R10"/>
  <c r="P10"/>
  <c r="L10"/>
  <c r="H10"/>
  <c r="E10"/>
  <c r="E9"/>
  <c r="I8"/>
  <c r="H8"/>
  <c r="G8"/>
  <c r="E8"/>
  <c r="L7" l="1"/>
  <c r="I7"/>
  <c r="H7"/>
  <c r="G7"/>
  <c r="E7"/>
  <c r="L6"/>
  <c r="I6"/>
  <c r="H6"/>
  <c r="G6"/>
  <c r="E6"/>
  <c r="L5"/>
  <c r="I5"/>
  <c r="H5"/>
  <c r="G5"/>
  <c r="E5"/>
  <c r="L8"/>
  <c r="M7"/>
  <c r="M6"/>
  <c r="M8"/>
  <c r="I10"/>
  <c r="M5"/>
  <c r="J8"/>
  <c r="J6"/>
  <c r="J7"/>
  <c r="G10"/>
  <c r="J5"/>
  <c r="J10"/>
</calcChain>
</file>

<file path=xl/sharedStrings.xml><?xml version="1.0" encoding="utf-8"?>
<sst xmlns="http://schemas.openxmlformats.org/spreadsheetml/2006/main" count="176" uniqueCount="54">
  <si>
    <t>Form</t>
  </si>
  <si>
    <t>All Db</t>
  </si>
  <si>
    <t>LG</t>
  </si>
  <si>
    <t>All Db %</t>
  </si>
  <si>
    <t>LG %</t>
  </si>
  <si>
    <t>Cup</t>
  </si>
  <si>
    <t>27g</t>
  </si>
  <si>
    <t>Dish</t>
  </si>
  <si>
    <t>27?</t>
  </si>
  <si>
    <t>DishR</t>
  </si>
  <si>
    <t>Dec. Bowl</t>
  </si>
  <si>
    <t>24b</t>
  </si>
  <si>
    <t>24 or 25</t>
  </si>
  <si>
    <t>Ritt  8</t>
  </si>
  <si>
    <t>Ritt. 9</t>
  </si>
  <si>
    <t>33a</t>
  </si>
  <si>
    <t>15/17</t>
  </si>
  <si>
    <t>15/17R</t>
  </si>
  <si>
    <t>15/17 or 18</t>
  </si>
  <si>
    <t>15/17R or 18R</t>
  </si>
  <si>
    <t>18R</t>
  </si>
  <si>
    <t>Hermet 1</t>
  </si>
  <si>
    <t>Decorated Bowl</t>
  </si>
  <si>
    <t>Net Export</t>
  </si>
  <si>
    <t xml:space="preserve">Net Export </t>
  </si>
  <si>
    <t>Net Export %</t>
  </si>
  <si>
    <t>Ritt.  8g</t>
  </si>
  <si>
    <t>17</t>
  </si>
  <si>
    <t>Ritt. 5g</t>
  </si>
  <si>
    <t>Riit. 5</t>
  </si>
  <si>
    <t>Small bowl/dish</t>
  </si>
  <si>
    <t>Form 24 etc. as small bowls/dishes</t>
  </si>
  <si>
    <t xml:space="preserve">Datasheet 3.  Comparison %  of La Graufesenque general shapes of verified stamped vessels with net exports taken from NoTS Db </t>
  </si>
  <si>
    <t>Form Drag. 24 etc. taken  as cups</t>
  </si>
  <si>
    <t>Summaries</t>
  </si>
  <si>
    <t>Summaries reprised to generate Pie Charts</t>
  </si>
  <si>
    <t>Drag. 27</t>
  </si>
  <si>
    <t>Drag. 27g</t>
  </si>
  <si>
    <t>Drag. 27?</t>
  </si>
  <si>
    <t>Drag. 33a</t>
  </si>
  <si>
    <t>Drag. 33</t>
  </si>
  <si>
    <t>Drag. 24</t>
  </si>
  <si>
    <t>Drag. 24b</t>
  </si>
  <si>
    <t>Drag. 25</t>
  </si>
  <si>
    <t>Drag. 24 or 25</t>
  </si>
  <si>
    <t>Drag. 15</t>
  </si>
  <si>
    <t>Drag. 15/17</t>
  </si>
  <si>
    <t>Drag, 15/17 or 18</t>
  </si>
  <si>
    <t>Drag. 16</t>
  </si>
  <si>
    <t>Drag. 17</t>
  </si>
  <si>
    <t>Drag. 18</t>
  </si>
  <si>
    <t>Drag. 15/17R</t>
  </si>
  <si>
    <t>Drag. 15/17R or 18R</t>
  </si>
  <si>
    <t>Drag. 18R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</si>
</sst>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/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2" fontId="3" fillId="0" borderId="1" xfId="0" applyNumberFormat="1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2" fontId="3" fillId="0" borderId="0" xfId="0" applyNumberFormat="1" applyFont="1"/>
    <xf numFmtId="0" fontId="3" fillId="0" borderId="0" xfId="0" applyFont="1" applyBorder="1"/>
    <xf numFmtId="2" fontId="3" fillId="0" borderId="4" xfId="0" applyNumberFormat="1" applyFont="1" applyBorder="1"/>
    <xf numFmtId="2" fontId="3" fillId="0" borderId="2" xfId="0" applyNumberFormat="1" applyFont="1" applyBorder="1"/>
    <xf numFmtId="2" fontId="3" fillId="0" borderId="0" xfId="0" applyNumberFormat="1" applyFont="1" applyBorder="1"/>
    <xf numFmtId="2" fontId="0" fillId="0" borderId="2" xfId="0" applyNumberFormat="1" applyBorder="1"/>
    <xf numFmtId="2" fontId="0" fillId="0" borderId="4" xfId="0" applyNumberFormat="1" applyBorder="1"/>
    <xf numFmtId="0" fontId="4" fillId="0" borderId="0" xfId="0" applyFont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1"/>
  <sheetViews>
    <sheetView tabSelected="1" topLeftCell="A33" workbookViewId="0">
      <selection activeCell="B65" sqref="B65"/>
    </sheetView>
  </sheetViews>
  <sheetFormatPr defaultRowHeight="15"/>
  <cols>
    <col min="1" max="1" width="15.85546875" customWidth="1"/>
    <col min="2" max="2" width="16.28515625" customWidth="1"/>
    <col min="5" max="5" width="11.28515625" customWidth="1"/>
    <col min="6" max="6" width="16.85546875" customWidth="1"/>
    <col min="7" max="7" width="10.5703125" customWidth="1"/>
    <col min="8" max="8" width="9.5703125" bestFit="1" customWidth="1"/>
    <col min="9" max="9" width="10" customWidth="1"/>
    <col min="10" max="10" width="10.140625" bestFit="1" customWidth="1"/>
    <col min="11" max="11" width="3.5703125" style="8" customWidth="1"/>
    <col min="12" max="12" width="10.140625" bestFit="1" customWidth="1"/>
    <col min="13" max="13" width="11.85546875" customWidth="1"/>
    <col min="15" max="15" width="15.28515625" customWidth="1"/>
    <col min="16" max="16" width="10.140625" bestFit="1" customWidth="1"/>
    <col min="17" max="17" width="15.85546875" customWidth="1"/>
    <col min="18" max="18" width="10.140625" bestFit="1" customWidth="1"/>
    <col min="19" max="19" width="13.140625" customWidth="1"/>
    <col min="20" max="20" width="10.140625" bestFit="1" customWidth="1"/>
    <col min="25" max="25" width="11.28515625" customWidth="1"/>
  </cols>
  <sheetData>
    <row r="1" spans="1:21" ht="18.75">
      <c r="A1" s="7" t="s">
        <v>32</v>
      </c>
    </row>
    <row r="3" spans="1:21">
      <c r="B3" s="13" t="s">
        <v>33</v>
      </c>
      <c r="G3" s="13" t="s">
        <v>34</v>
      </c>
      <c r="M3" s="1"/>
      <c r="P3" s="13" t="s">
        <v>35</v>
      </c>
      <c r="Q3" s="13"/>
      <c r="R3" s="13"/>
      <c r="S3" s="13"/>
    </row>
    <row r="4" spans="1:21">
      <c r="B4" s="24" t="s">
        <v>0</v>
      </c>
      <c r="C4" s="24" t="s">
        <v>1</v>
      </c>
      <c r="D4" s="24" t="s">
        <v>2</v>
      </c>
      <c r="E4" s="25" t="s">
        <v>23</v>
      </c>
      <c r="F4" s="2"/>
      <c r="G4" s="24" t="s">
        <v>1</v>
      </c>
      <c r="H4" s="24" t="s">
        <v>2</v>
      </c>
      <c r="I4" s="26" t="s">
        <v>24</v>
      </c>
      <c r="J4" s="24" t="s">
        <v>3</v>
      </c>
      <c r="K4" s="24"/>
      <c r="L4" s="27" t="s">
        <v>4</v>
      </c>
      <c r="M4" s="26" t="s">
        <v>25</v>
      </c>
      <c r="N4" s="24"/>
      <c r="O4" s="25"/>
      <c r="P4" s="24" t="s">
        <v>3</v>
      </c>
      <c r="Q4" s="2"/>
      <c r="R4" s="27" t="s">
        <v>4</v>
      </c>
      <c r="S4" s="27"/>
      <c r="T4" s="26" t="s">
        <v>25</v>
      </c>
      <c r="U4" s="25"/>
    </row>
    <row r="5" spans="1:21">
      <c r="A5" s="8" t="s">
        <v>5</v>
      </c>
      <c r="B5" s="6">
        <v>27</v>
      </c>
      <c r="C5">
        <v>6654</v>
      </c>
      <c r="D5" s="11">
        <v>2223</v>
      </c>
      <c r="E5">
        <f>SUM(C5-D5)</f>
        <v>4431</v>
      </c>
      <c r="F5" s="8" t="s">
        <v>5</v>
      </c>
      <c r="G5">
        <f>SUM(C5:C19)</f>
        <v>32898</v>
      </c>
      <c r="H5">
        <f>SUM(D5:D19)</f>
        <v>14235</v>
      </c>
      <c r="I5">
        <f>SUM(E5:E19)</f>
        <v>18663</v>
      </c>
      <c r="J5" s="1">
        <f ca="1">SUM(G5/$G$10)*100</f>
        <v>53.74436385022544</v>
      </c>
      <c r="K5" s="9"/>
      <c r="L5" s="1">
        <f>SUM(H5/$H$10)*100</f>
        <v>64.452594403694647</v>
      </c>
      <c r="M5" s="1">
        <f ca="1">SUM(I5/$I$10)*100</f>
        <v>47.699739303787766</v>
      </c>
      <c r="O5" t="s">
        <v>5</v>
      </c>
      <c r="P5" s="1">
        <v>53.74436385022544</v>
      </c>
      <c r="Q5" t="s">
        <v>5</v>
      </c>
      <c r="R5" s="1">
        <v>64.452594403694647</v>
      </c>
      <c r="S5" t="s">
        <v>5</v>
      </c>
      <c r="T5" s="1">
        <v>47.699739303787766</v>
      </c>
    </row>
    <row r="6" spans="1:21">
      <c r="A6" s="8" t="s">
        <v>5</v>
      </c>
      <c r="B6" s="6" t="s">
        <v>6</v>
      </c>
      <c r="C6">
        <v>11255</v>
      </c>
      <c r="D6" s="11">
        <v>3625</v>
      </c>
      <c r="E6">
        <f t="shared" ref="E6:E34" si="0">SUM(C6-D6)</f>
        <v>7630</v>
      </c>
      <c r="F6" t="s">
        <v>7</v>
      </c>
      <c r="G6">
        <f>SUM(C20:C27)</f>
        <v>18152</v>
      </c>
      <c r="H6">
        <f>SUM(D20:D27)</f>
        <v>4212</v>
      </c>
      <c r="I6">
        <f>SUM(E20:E27)</f>
        <v>13940</v>
      </c>
      <c r="J6" s="1">
        <f ca="1">SUM(G6/$G$10)*100</f>
        <v>29.654316147160685</v>
      </c>
      <c r="K6" s="9"/>
      <c r="L6" s="1">
        <f>SUM(H6/$H$10)*100</f>
        <v>19.070904645476773</v>
      </c>
      <c r="M6" s="9">
        <f ca="1">SUM(I6/$I$10)*100</f>
        <v>35.628482339109546</v>
      </c>
      <c r="O6" t="s">
        <v>7</v>
      </c>
      <c r="P6" s="9">
        <v>29.654316147160685</v>
      </c>
      <c r="Q6" t="s">
        <v>7</v>
      </c>
      <c r="R6" s="9">
        <v>19.070904645476773</v>
      </c>
      <c r="S6" t="s">
        <v>7</v>
      </c>
      <c r="T6" s="9">
        <v>35.628482339109546</v>
      </c>
    </row>
    <row r="7" spans="1:21">
      <c r="A7" s="8" t="s">
        <v>5</v>
      </c>
      <c r="B7" s="6" t="s">
        <v>8</v>
      </c>
      <c r="C7">
        <v>244</v>
      </c>
      <c r="D7" s="11">
        <v>28</v>
      </c>
      <c r="E7">
        <f t="shared" si="0"/>
        <v>216</v>
      </c>
      <c r="F7" t="s">
        <v>9</v>
      </c>
      <c r="G7">
        <f>SUM(C28:C31)</f>
        <v>2596</v>
      </c>
      <c r="H7">
        <f>SUM(D28:D31)</f>
        <v>878</v>
      </c>
      <c r="I7">
        <f>SUM(E28:E31)</f>
        <v>1718</v>
      </c>
      <c r="J7" s="1">
        <f ca="1">SUM(G7/$G$10)*100</f>
        <v>4.2409984970267267</v>
      </c>
      <c r="K7" s="9"/>
      <c r="L7" s="1">
        <f>SUM(H7/$H$10)*100</f>
        <v>3.9753690120438288</v>
      </c>
      <c r="M7" s="9">
        <f ca="1">SUM(I7/$I$10)*100</f>
        <v>4.3909420845473601</v>
      </c>
      <c r="O7" t="s">
        <v>9</v>
      </c>
      <c r="P7" s="9">
        <v>4.2409984970267267</v>
      </c>
      <c r="Q7" t="s">
        <v>9</v>
      </c>
      <c r="R7" s="9">
        <v>3.9753690120438288</v>
      </c>
      <c r="S7" t="s">
        <v>9</v>
      </c>
      <c r="T7" s="9">
        <v>4.3909420845473601</v>
      </c>
    </row>
    <row r="8" spans="1:21">
      <c r="A8" s="8" t="s">
        <v>5</v>
      </c>
      <c r="B8" s="6">
        <v>24</v>
      </c>
      <c r="C8">
        <v>5841</v>
      </c>
      <c r="D8" s="11">
        <v>3243</v>
      </c>
      <c r="E8">
        <f t="shared" si="0"/>
        <v>2598</v>
      </c>
      <c r="F8" t="s">
        <v>10</v>
      </c>
      <c r="G8">
        <f>SUM(C32:C34)</f>
        <v>7566</v>
      </c>
      <c r="H8">
        <f>SUM(D32:D34)</f>
        <v>2761</v>
      </c>
      <c r="I8">
        <f>SUM(E32:E34)</f>
        <v>4805</v>
      </c>
      <c r="J8" s="1">
        <f ca="1">SUM(G8/$G$10)*100</f>
        <v>12.360321505587139</v>
      </c>
      <c r="K8" s="9"/>
      <c r="L8" s="1">
        <f>SUM(H8/$H$10)*100</f>
        <v>12.501131938784752</v>
      </c>
      <c r="M8" s="9">
        <f ca="1">SUM(I8/$I$10)*100</f>
        <v>12.280836272555334</v>
      </c>
      <c r="O8" t="s">
        <v>10</v>
      </c>
      <c r="P8" s="9">
        <v>12.360321505587139</v>
      </c>
      <c r="Q8" t="s">
        <v>10</v>
      </c>
      <c r="R8" s="9">
        <v>12.501131938784752</v>
      </c>
      <c r="S8" t="s">
        <v>10</v>
      </c>
      <c r="T8" s="9">
        <v>12.280836272555334</v>
      </c>
    </row>
    <row r="9" spans="1:21" ht="15.75" thickBot="1">
      <c r="A9" s="8" t="s">
        <v>5</v>
      </c>
      <c r="B9" s="6" t="s">
        <v>11</v>
      </c>
      <c r="C9">
        <v>456</v>
      </c>
      <c r="D9" s="11">
        <v>297</v>
      </c>
      <c r="E9">
        <f t="shared" si="0"/>
        <v>159</v>
      </c>
      <c r="M9" s="1"/>
    </row>
    <row r="10" spans="1:21" ht="15.75" thickBot="1">
      <c r="A10" s="8" t="s">
        <v>5</v>
      </c>
      <c r="B10" s="6">
        <v>25</v>
      </c>
      <c r="C10">
        <v>0</v>
      </c>
      <c r="D10" s="11">
        <v>0</v>
      </c>
      <c r="E10">
        <f t="shared" si="0"/>
        <v>0</v>
      </c>
      <c r="G10" s="14">
        <f ca="1">SUM(G5:G35)</f>
        <v>61212</v>
      </c>
      <c r="H10" s="15">
        <f>SUM(H5+H6+H7+H8)</f>
        <v>22086</v>
      </c>
      <c r="I10" s="15">
        <f ca="1">SUM(I5:I34)</f>
        <v>39126</v>
      </c>
      <c r="J10" s="19">
        <f ca="1">SUM(J5:J34)</f>
        <v>99.999999999999986</v>
      </c>
      <c r="K10" s="17"/>
      <c r="L10" s="20">
        <f>SUM(L5:L9)</f>
        <v>100</v>
      </c>
      <c r="M10" s="19">
        <v>100</v>
      </c>
      <c r="N10" s="21"/>
      <c r="O10" s="13"/>
      <c r="P10" s="12">
        <f>SUM(P5:P9)</f>
        <v>99.999999999999986</v>
      </c>
      <c r="Q10" s="13"/>
      <c r="R10" s="12">
        <f>SUM(R5:R9)</f>
        <v>100</v>
      </c>
      <c r="S10" s="13"/>
      <c r="T10" s="12">
        <f>SUM(T5:T9)</f>
        <v>100.00000000000001</v>
      </c>
    </row>
    <row r="11" spans="1:21">
      <c r="A11" s="8" t="s">
        <v>5</v>
      </c>
      <c r="B11" s="6" t="s">
        <v>12</v>
      </c>
      <c r="C11">
        <v>922</v>
      </c>
      <c r="D11" s="11">
        <v>472</v>
      </c>
      <c r="E11">
        <f t="shared" si="0"/>
        <v>450</v>
      </c>
    </row>
    <row r="12" spans="1:21" s="8" customFormat="1">
      <c r="A12" s="8" t="s">
        <v>5</v>
      </c>
      <c r="B12" s="8" t="s">
        <v>29</v>
      </c>
      <c r="C12" s="8">
        <v>184</v>
      </c>
      <c r="D12" s="11">
        <v>139</v>
      </c>
      <c r="E12" s="8">
        <f t="shared" si="0"/>
        <v>45</v>
      </c>
    </row>
    <row r="13" spans="1:21" s="8" customFormat="1">
      <c r="A13" s="8" t="s">
        <v>5</v>
      </c>
      <c r="B13" s="8" t="s">
        <v>28</v>
      </c>
      <c r="C13" s="8">
        <v>1217</v>
      </c>
      <c r="D13" s="11">
        <v>1137</v>
      </c>
      <c r="E13" s="8">
        <f t="shared" si="0"/>
        <v>80</v>
      </c>
    </row>
    <row r="14" spans="1:21">
      <c r="A14" s="8" t="s">
        <v>5</v>
      </c>
      <c r="B14" s="6" t="s">
        <v>13</v>
      </c>
      <c r="C14">
        <v>1640</v>
      </c>
      <c r="D14" s="11">
        <v>799</v>
      </c>
      <c r="E14">
        <f t="shared" si="0"/>
        <v>841</v>
      </c>
    </row>
    <row r="15" spans="1:21">
      <c r="A15" s="8" t="s">
        <v>5</v>
      </c>
      <c r="B15" s="6" t="s">
        <v>26</v>
      </c>
      <c r="C15" s="10">
        <v>6</v>
      </c>
      <c r="D15" s="11">
        <v>5</v>
      </c>
      <c r="E15">
        <f t="shared" si="0"/>
        <v>1</v>
      </c>
    </row>
    <row r="16" spans="1:21">
      <c r="A16" s="8" t="s">
        <v>5</v>
      </c>
      <c r="B16" s="6" t="s">
        <v>14</v>
      </c>
      <c r="C16">
        <v>501</v>
      </c>
      <c r="D16" s="11">
        <v>175</v>
      </c>
      <c r="E16">
        <f t="shared" si="0"/>
        <v>326</v>
      </c>
    </row>
    <row r="17" spans="1:13">
      <c r="A17" s="8" t="s">
        <v>5</v>
      </c>
      <c r="B17" s="6" t="s">
        <v>15</v>
      </c>
      <c r="C17">
        <v>2435</v>
      </c>
      <c r="D17" s="11">
        <v>1639</v>
      </c>
      <c r="E17">
        <f t="shared" si="0"/>
        <v>796</v>
      </c>
    </row>
    <row r="18" spans="1:13">
      <c r="A18" s="8" t="s">
        <v>5</v>
      </c>
      <c r="B18" s="6">
        <v>33</v>
      </c>
      <c r="C18">
        <v>652</v>
      </c>
      <c r="D18" s="11">
        <v>142</v>
      </c>
      <c r="E18">
        <f t="shared" si="0"/>
        <v>510</v>
      </c>
      <c r="M18" s="1"/>
    </row>
    <row r="19" spans="1:13">
      <c r="A19" s="8" t="s">
        <v>5</v>
      </c>
      <c r="B19" s="6" t="s">
        <v>5</v>
      </c>
      <c r="C19">
        <v>891</v>
      </c>
      <c r="D19" s="11">
        <v>311</v>
      </c>
      <c r="E19">
        <f t="shared" si="0"/>
        <v>580</v>
      </c>
      <c r="M19" s="1"/>
    </row>
    <row r="20" spans="1:13">
      <c r="A20" t="s">
        <v>7</v>
      </c>
      <c r="B20" s="5">
        <v>15</v>
      </c>
      <c r="C20">
        <v>10</v>
      </c>
      <c r="D20" s="11">
        <v>1</v>
      </c>
      <c r="E20">
        <f t="shared" si="0"/>
        <v>9</v>
      </c>
      <c r="M20" s="1"/>
    </row>
    <row r="21" spans="1:13">
      <c r="A21" t="s">
        <v>7</v>
      </c>
      <c r="B21" s="6" t="s">
        <v>16</v>
      </c>
      <c r="C21">
        <v>1761</v>
      </c>
      <c r="D21" s="11">
        <v>565</v>
      </c>
      <c r="E21">
        <f t="shared" si="0"/>
        <v>1196</v>
      </c>
      <c r="M21" s="1"/>
    </row>
    <row r="22" spans="1:13">
      <c r="A22" t="s">
        <v>7</v>
      </c>
      <c r="B22" s="6" t="s">
        <v>18</v>
      </c>
      <c r="C22">
        <v>4082</v>
      </c>
      <c r="D22" s="11">
        <v>831</v>
      </c>
      <c r="E22" s="8">
        <f t="shared" si="0"/>
        <v>3251</v>
      </c>
      <c r="M22" s="1"/>
    </row>
    <row r="23" spans="1:13">
      <c r="A23" t="s">
        <v>7</v>
      </c>
      <c r="B23" s="6">
        <v>16</v>
      </c>
      <c r="C23">
        <v>75</v>
      </c>
      <c r="D23" s="11">
        <v>25</v>
      </c>
      <c r="E23">
        <f t="shared" si="0"/>
        <v>50</v>
      </c>
      <c r="M23" s="1"/>
    </row>
    <row r="24" spans="1:13" s="8" customFormat="1">
      <c r="A24" s="8" t="s">
        <v>7</v>
      </c>
      <c r="B24" s="6" t="s">
        <v>27</v>
      </c>
      <c r="D24" s="11">
        <v>13</v>
      </c>
      <c r="E24" s="8">
        <f t="shared" si="0"/>
        <v>-13</v>
      </c>
      <c r="M24" s="9"/>
    </row>
    <row r="25" spans="1:13">
      <c r="A25" t="s">
        <v>7</v>
      </c>
      <c r="B25" s="6">
        <v>18</v>
      </c>
      <c r="C25">
        <v>8824</v>
      </c>
      <c r="D25" s="11">
        <v>1475</v>
      </c>
      <c r="E25">
        <f t="shared" si="0"/>
        <v>7349</v>
      </c>
      <c r="M25" s="1"/>
    </row>
    <row r="26" spans="1:13">
      <c r="A26" t="s">
        <v>7</v>
      </c>
      <c r="B26" s="6" t="s">
        <v>7</v>
      </c>
      <c r="C26">
        <v>3399</v>
      </c>
      <c r="D26" s="11">
        <v>1301</v>
      </c>
      <c r="E26">
        <f t="shared" si="0"/>
        <v>2098</v>
      </c>
      <c r="M26" s="1"/>
    </row>
    <row r="27" spans="1:13">
      <c r="A27" t="s">
        <v>7</v>
      </c>
      <c r="B27" s="6" t="s">
        <v>21</v>
      </c>
      <c r="C27">
        <v>1</v>
      </c>
      <c r="D27" s="11">
        <v>1</v>
      </c>
      <c r="E27">
        <f t="shared" si="0"/>
        <v>0</v>
      </c>
      <c r="M27" s="1"/>
    </row>
    <row r="28" spans="1:13">
      <c r="A28" t="s">
        <v>9</v>
      </c>
      <c r="B28" s="6" t="s">
        <v>17</v>
      </c>
      <c r="C28">
        <v>146</v>
      </c>
      <c r="D28" s="11">
        <v>60</v>
      </c>
      <c r="E28">
        <f t="shared" si="0"/>
        <v>86</v>
      </c>
      <c r="M28" s="1"/>
    </row>
    <row r="29" spans="1:13">
      <c r="A29" t="s">
        <v>9</v>
      </c>
      <c r="B29" s="6" t="s">
        <v>19</v>
      </c>
      <c r="C29">
        <v>1057</v>
      </c>
      <c r="D29" s="11">
        <v>427</v>
      </c>
      <c r="E29">
        <f t="shared" si="0"/>
        <v>630</v>
      </c>
      <c r="M29" s="1"/>
    </row>
    <row r="30" spans="1:13">
      <c r="A30" t="s">
        <v>9</v>
      </c>
      <c r="B30" s="6" t="s">
        <v>20</v>
      </c>
      <c r="C30">
        <v>815</v>
      </c>
      <c r="D30" s="11">
        <v>134</v>
      </c>
      <c r="E30">
        <f t="shared" si="0"/>
        <v>681</v>
      </c>
      <c r="M30" s="1"/>
    </row>
    <row r="31" spans="1:13">
      <c r="A31" t="s">
        <v>9</v>
      </c>
      <c r="B31" s="6" t="s">
        <v>9</v>
      </c>
      <c r="C31">
        <v>578</v>
      </c>
      <c r="D31" s="11">
        <v>257</v>
      </c>
      <c r="E31">
        <f t="shared" si="0"/>
        <v>321</v>
      </c>
      <c r="M31" s="1"/>
    </row>
    <row r="32" spans="1:13">
      <c r="A32" t="s">
        <v>22</v>
      </c>
      <c r="B32" s="6">
        <v>29</v>
      </c>
      <c r="C32">
        <v>6697</v>
      </c>
      <c r="D32" s="11">
        <v>2275</v>
      </c>
      <c r="E32">
        <f t="shared" si="0"/>
        <v>4422</v>
      </c>
      <c r="M32" s="1"/>
    </row>
    <row r="33" spans="1:20">
      <c r="A33" t="s">
        <v>22</v>
      </c>
      <c r="B33" s="5">
        <v>30</v>
      </c>
      <c r="C33">
        <v>77</v>
      </c>
      <c r="D33" s="11">
        <v>61</v>
      </c>
      <c r="E33">
        <f t="shared" si="0"/>
        <v>16</v>
      </c>
      <c r="M33" s="1"/>
    </row>
    <row r="34" spans="1:20">
      <c r="A34" t="s">
        <v>22</v>
      </c>
      <c r="B34" s="5">
        <v>37</v>
      </c>
      <c r="C34">
        <v>792</v>
      </c>
      <c r="D34" s="11">
        <v>425</v>
      </c>
      <c r="E34">
        <f t="shared" si="0"/>
        <v>367</v>
      </c>
      <c r="M34" s="1"/>
    </row>
    <row r="35" spans="1:20" ht="15.75" thickBot="1"/>
    <row r="36" spans="1:20" ht="15.75" thickBot="1">
      <c r="C36" s="14">
        <f>SUM(C5:C35)</f>
        <v>61212</v>
      </c>
      <c r="D36" s="15">
        <f>SUM(D5:D35)</f>
        <v>22086</v>
      </c>
      <c r="E36" s="16">
        <f>SUM(E5:E35)</f>
        <v>39126</v>
      </c>
    </row>
    <row r="37" spans="1:20">
      <c r="J37" s="1"/>
      <c r="K37" s="9"/>
      <c r="M37" s="1"/>
      <c r="N37" s="1"/>
    </row>
    <row r="38" spans="1:20" s="25" customFormat="1" ht="12.75">
      <c r="B38" s="25" t="s">
        <v>31</v>
      </c>
      <c r="G38" s="25" t="s">
        <v>34</v>
      </c>
      <c r="J38" s="28"/>
      <c r="K38" s="28"/>
      <c r="M38" s="28"/>
      <c r="N38" s="28"/>
      <c r="O38" s="25" t="s">
        <v>35</v>
      </c>
    </row>
    <row r="39" spans="1:20">
      <c r="B39" s="2" t="s">
        <v>0</v>
      </c>
      <c r="C39" s="2" t="s">
        <v>1</v>
      </c>
      <c r="D39" s="2" t="s">
        <v>2</v>
      </c>
      <c r="E39" t="s">
        <v>23</v>
      </c>
      <c r="F39" s="2"/>
      <c r="G39" s="2" t="s">
        <v>1</v>
      </c>
      <c r="H39" s="2" t="s">
        <v>2</v>
      </c>
      <c r="I39" s="3" t="s">
        <v>24</v>
      </c>
      <c r="J39" s="2" t="s">
        <v>3</v>
      </c>
      <c r="K39" s="2"/>
      <c r="L39" s="4" t="s">
        <v>4</v>
      </c>
      <c r="M39" s="3" t="s">
        <v>25</v>
      </c>
      <c r="O39" s="8"/>
      <c r="P39" s="2" t="s">
        <v>3</v>
      </c>
      <c r="Q39" s="2"/>
      <c r="R39" s="4" t="s">
        <v>4</v>
      </c>
      <c r="S39" s="4"/>
      <c r="T39" s="3" t="s">
        <v>25</v>
      </c>
    </row>
    <row r="40" spans="1:20">
      <c r="A40" s="8" t="s">
        <v>5</v>
      </c>
      <c r="B40" s="6" t="s">
        <v>36</v>
      </c>
      <c r="C40">
        <v>6654</v>
      </c>
      <c r="D40">
        <v>2223</v>
      </c>
      <c r="E40">
        <v>4431</v>
      </c>
      <c r="F40" s="8" t="s">
        <v>5</v>
      </c>
      <c r="G40">
        <f>SUM(C40:C50)</f>
        <v>25679</v>
      </c>
      <c r="H40">
        <f>SUM(D40:D50)</f>
        <v>10223</v>
      </c>
      <c r="I40">
        <f>SUM(E40:E50)</f>
        <v>15456</v>
      </c>
      <c r="J40" s="9">
        <f>SUM(G40/$G$45)*100</f>
        <v>41.950924655296348</v>
      </c>
      <c r="K40" s="9"/>
      <c r="L40" s="9">
        <f>SUM(H40/$H$45)*100</f>
        <v>46.287240786018288</v>
      </c>
      <c r="M40" s="9">
        <f>SUM(I40/$I$45)*100</f>
        <v>39.503143689618156</v>
      </c>
      <c r="N40" s="1"/>
      <c r="O40" s="8" t="s">
        <v>5</v>
      </c>
      <c r="P40" s="9">
        <v>41.950924655296348</v>
      </c>
      <c r="Q40" s="8" t="s">
        <v>5</v>
      </c>
      <c r="R40" s="9">
        <v>46.287240786018288</v>
      </c>
      <c r="S40" s="8" t="s">
        <v>5</v>
      </c>
      <c r="T40" s="9">
        <f>SUM(M40)</f>
        <v>39.503143689618156</v>
      </c>
    </row>
    <row r="41" spans="1:20">
      <c r="A41" s="8" t="s">
        <v>5</v>
      </c>
      <c r="B41" s="6" t="s">
        <v>37</v>
      </c>
      <c r="C41">
        <v>11255</v>
      </c>
      <c r="D41">
        <v>3625</v>
      </c>
      <c r="E41">
        <v>7630</v>
      </c>
      <c r="F41" s="8" t="s">
        <v>30</v>
      </c>
      <c r="G41">
        <f>SUM(C51:C54)</f>
        <v>7219</v>
      </c>
      <c r="H41">
        <f>SUM(D51:D54)</f>
        <v>4012</v>
      </c>
      <c r="I41">
        <f>SUM(E51:E54)</f>
        <v>3207</v>
      </c>
      <c r="J41" s="9">
        <f>SUM(G41/$G$45)*100</f>
        <v>11.7934391949291</v>
      </c>
      <c r="K41" s="9"/>
      <c r="L41" s="9">
        <f>SUM(H41/$H$45)*100</f>
        <v>18.165353617676356</v>
      </c>
      <c r="M41" s="9">
        <f>SUM(I41/$I$45)*100</f>
        <v>8.1965956141696061</v>
      </c>
      <c r="N41" s="1"/>
      <c r="O41" s="8" t="s">
        <v>30</v>
      </c>
      <c r="P41" s="9">
        <v>11.7934391949291</v>
      </c>
      <c r="Q41" s="8" t="s">
        <v>30</v>
      </c>
      <c r="R41" s="9">
        <v>19.070904645476773</v>
      </c>
      <c r="S41" s="8" t="s">
        <v>30</v>
      </c>
      <c r="T41" s="9">
        <f>SUM(M41)</f>
        <v>8.1965956141696061</v>
      </c>
    </row>
    <row r="42" spans="1:20">
      <c r="A42" s="8" t="s">
        <v>5</v>
      </c>
      <c r="B42" s="6" t="s">
        <v>38</v>
      </c>
      <c r="C42">
        <v>244</v>
      </c>
      <c r="D42">
        <v>28</v>
      </c>
      <c r="E42">
        <v>216</v>
      </c>
      <c r="F42" s="8" t="s">
        <v>7</v>
      </c>
      <c r="G42">
        <f>SUM(C55:C62)</f>
        <v>18152</v>
      </c>
      <c r="H42">
        <f>SUM(D55:D62)</f>
        <v>4212</v>
      </c>
      <c r="I42">
        <f>SUM(E55:E62)</f>
        <v>13940</v>
      </c>
      <c r="J42" s="9">
        <f>SUM(G42/$G$45)*100</f>
        <v>29.654316147160685</v>
      </c>
      <c r="K42" s="9"/>
      <c r="L42" s="9">
        <f>SUM(H42/$H$45)*100</f>
        <v>19.070904645476773</v>
      </c>
      <c r="M42" s="9">
        <f>SUM(I42/$I$45)*100</f>
        <v>35.628482339109546</v>
      </c>
      <c r="N42" s="1"/>
      <c r="O42" s="8" t="s">
        <v>7</v>
      </c>
      <c r="P42" s="9">
        <v>29.654316147160685</v>
      </c>
      <c r="Q42" s="8" t="s">
        <v>7</v>
      </c>
      <c r="R42" s="9">
        <v>37.236258263153125</v>
      </c>
      <c r="S42" s="8" t="s">
        <v>7</v>
      </c>
      <c r="T42" s="9">
        <f>SUM(M42)</f>
        <v>35.628482339109546</v>
      </c>
    </row>
    <row r="43" spans="1:20">
      <c r="A43" s="8" t="s">
        <v>5</v>
      </c>
      <c r="B43" s="6" t="s">
        <v>29</v>
      </c>
      <c r="C43">
        <v>184</v>
      </c>
      <c r="D43">
        <v>139</v>
      </c>
      <c r="E43">
        <v>45</v>
      </c>
      <c r="F43" t="s">
        <v>9</v>
      </c>
      <c r="G43">
        <f>SUM(C63:C66)</f>
        <v>2596</v>
      </c>
      <c r="H43">
        <f>SUM(D63:D66)</f>
        <v>878</v>
      </c>
      <c r="I43">
        <f>SUM(E63:E66)</f>
        <v>1718</v>
      </c>
      <c r="J43" s="9">
        <f>SUM(G43/$G$45)*100</f>
        <v>4.2409984970267267</v>
      </c>
      <c r="K43" s="9"/>
      <c r="L43" s="9">
        <f>SUM(H43/$H$45)*100</f>
        <v>3.9753690120438288</v>
      </c>
      <c r="M43" s="9">
        <f>SUM(I43/$I$45)*100</f>
        <v>4.3909420845473601</v>
      </c>
      <c r="O43" s="8" t="s">
        <v>9</v>
      </c>
      <c r="P43" s="9">
        <v>4.2409984970267267</v>
      </c>
      <c r="Q43" s="8" t="s">
        <v>9</v>
      </c>
      <c r="R43" s="9">
        <v>3.9753690120438288</v>
      </c>
      <c r="S43" s="8" t="s">
        <v>9</v>
      </c>
      <c r="T43" s="9">
        <f>SUM(M43)</f>
        <v>4.3909420845473601</v>
      </c>
    </row>
    <row r="44" spans="1:20" ht="15.75" thickBot="1">
      <c r="A44" s="8" t="s">
        <v>5</v>
      </c>
      <c r="B44" s="6" t="s">
        <v>28</v>
      </c>
      <c r="C44">
        <v>1217</v>
      </c>
      <c r="D44">
        <v>1137</v>
      </c>
      <c r="E44">
        <v>80</v>
      </c>
      <c r="F44" s="8" t="s">
        <v>10</v>
      </c>
      <c r="G44">
        <f>SUM(C67:C69)</f>
        <v>7566</v>
      </c>
      <c r="H44">
        <f>SUM(D67:D69)</f>
        <v>2761</v>
      </c>
      <c r="I44">
        <f>SUM(E67:E69)</f>
        <v>4805</v>
      </c>
      <c r="J44" s="9">
        <f>SUM(G44/$G$45)*100</f>
        <v>12.360321505587139</v>
      </c>
      <c r="K44" s="9"/>
      <c r="L44" s="9">
        <f>SUM(H44/$H$45)*100</f>
        <v>12.501131938784752</v>
      </c>
      <c r="M44" s="9">
        <f>SUM(I44/$I$45)*100</f>
        <v>12.280836272555334</v>
      </c>
      <c r="O44" s="8" t="s">
        <v>10</v>
      </c>
      <c r="P44" s="9">
        <v>12.360321505587139</v>
      </c>
      <c r="Q44" s="8" t="s">
        <v>10</v>
      </c>
      <c r="R44" s="9">
        <v>12.501131938784752</v>
      </c>
      <c r="S44" s="8" t="s">
        <v>10</v>
      </c>
      <c r="T44" s="9">
        <f>SUM(M44)</f>
        <v>12.280836272555334</v>
      </c>
    </row>
    <row r="45" spans="1:20" ht="15.75" thickBot="1">
      <c r="A45" s="8" t="s">
        <v>5</v>
      </c>
      <c r="B45" s="6" t="s">
        <v>13</v>
      </c>
      <c r="C45">
        <v>1640</v>
      </c>
      <c r="D45">
        <v>799</v>
      </c>
      <c r="E45">
        <v>841</v>
      </c>
      <c r="G45" s="14">
        <f>SUM(G40:G44)</f>
        <v>61212</v>
      </c>
      <c r="H45" s="15">
        <f>SUM(H40:H44)</f>
        <v>22086</v>
      </c>
      <c r="I45" s="15">
        <f>SUM(I40:I44)</f>
        <v>39126</v>
      </c>
      <c r="J45" s="16">
        <f>SUM(J40:J44)</f>
        <v>99.999999999999986</v>
      </c>
      <c r="K45" s="18"/>
      <c r="L45" s="22">
        <f>SUM(L40:L44)</f>
        <v>100</v>
      </c>
      <c r="M45" s="23">
        <f>SUM(M40:M44)</f>
        <v>100.00000000000001</v>
      </c>
      <c r="P45" s="12">
        <f>SUM(P40:P44)</f>
        <v>99.999999999999986</v>
      </c>
      <c r="Q45" s="13"/>
      <c r="R45" s="12">
        <v>100</v>
      </c>
      <c r="T45" s="12">
        <f>SUM(T40:T44)</f>
        <v>100.00000000000001</v>
      </c>
    </row>
    <row r="46" spans="1:20">
      <c r="A46" s="8" t="s">
        <v>5</v>
      </c>
      <c r="B46" s="6" t="s">
        <v>26</v>
      </c>
      <c r="C46">
        <v>6</v>
      </c>
      <c r="D46">
        <v>5</v>
      </c>
      <c r="E46">
        <v>1</v>
      </c>
    </row>
    <row r="47" spans="1:20">
      <c r="A47" s="8" t="s">
        <v>5</v>
      </c>
      <c r="B47" s="6" t="s">
        <v>14</v>
      </c>
      <c r="C47">
        <v>501</v>
      </c>
      <c r="D47">
        <v>175</v>
      </c>
      <c r="E47">
        <v>326</v>
      </c>
    </row>
    <row r="48" spans="1:20">
      <c r="A48" s="8" t="s">
        <v>5</v>
      </c>
      <c r="B48" s="5" t="s">
        <v>39</v>
      </c>
      <c r="C48">
        <v>2435</v>
      </c>
      <c r="D48">
        <v>1639</v>
      </c>
      <c r="E48">
        <v>796</v>
      </c>
    </row>
    <row r="49" spans="1:16">
      <c r="A49" s="8" t="s">
        <v>5</v>
      </c>
      <c r="B49" s="6" t="s">
        <v>40</v>
      </c>
      <c r="C49">
        <v>652</v>
      </c>
      <c r="D49">
        <v>142</v>
      </c>
      <c r="E49">
        <v>510</v>
      </c>
    </row>
    <row r="50" spans="1:16">
      <c r="A50" s="8" t="s">
        <v>5</v>
      </c>
      <c r="B50" s="6" t="s">
        <v>5</v>
      </c>
      <c r="C50">
        <v>891</v>
      </c>
      <c r="D50">
        <v>311</v>
      </c>
      <c r="E50">
        <v>580</v>
      </c>
    </row>
    <row r="51" spans="1:16">
      <c r="A51" s="8" t="s">
        <v>30</v>
      </c>
      <c r="B51" s="6" t="s">
        <v>41</v>
      </c>
      <c r="C51">
        <v>5841</v>
      </c>
      <c r="D51">
        <v>3243</v>
      </c>
      <c r="E51">
        <v>2598</v>
      </c>
      <c r="L51" s="1"/>
      <c r="N51" s="1"/>
      <c r="P51" s="1"/>
    </row>
    <row r="52" spans="1:16">
      <c r="A52" s="8" t="s">
        <v>30</v>
      </c>
      <c r="B52" s="6" t="s">
        <v>42</v>
      </c>
      <c r="C52">
        <v>456</v>
      </c>
      <c r="D52">
        <v>297</v>
      </c>
      <c r="E52">
        <v>159</v>
      </c>
    </row>
    <row r="53" spans="1:16">
      <c r="A53" s="8" t="s">
        <v>30</v>
      </c>
      <c r="B53" s="6" t="s">
        <v>43</v>
      </c>
      <c r="C53">
        <v>0</v>
      </c>
      <c r="D53">
        <v>0</v>
      </c>
      <c r="E53">
        <v>0</v>
      </c>
    </row>
    <row r="54" spans="1:16">
      <c r="A54" s="8" t="s">
        <v>30</v>
      </c>
      <c r="B54" s="6" t="s">
        <v>44</v>
      </c>
      <c r="C54">
        <v>922</v>
      </c>
      <c r="D54">
        <v>472</v>
      </c>
      <c r="E54">
        <v>450</v>
      </c>
    </row>
    <row r="55" spans="1:16">
      <c r="A55" t="s">
        <v>7</v>
      </c>
      <c r="B55" s="6" t="s">
        <v>45</v>
      </c>
      <c r="C55">
        <v>10</v>
      </c>
      <c r="D55">
        <v>1</v>
      </c>
      <c r="E55">
        <v>9</v>
      </c>
    </row>
    <row r="56" spans="1:16">
      <c r="A56" t="s">
        <v>7</v>
      </c>
      <c r="B56" s="6" t="s">
        <v>46</v>
      </c>
      <c r="C56">
        <v>1761</v>
      </c>
      <c r="D56">
        <v>565</v>
      </c>
      <c r="E56">
        <v>1196</v>
      </c>
    </row>
    <row r="57" spans="1:16">
      <c r="A57" t="s">
        <v>7</v>
      </c>
      <c r="B57" s="6" t="s">
        <v>47</v>
      </c>
      <c r="C57">
        <v>4082</v>
      </c>
      <c r="D57">
        <v>831</v>
      </c>
      <c r="E57">
        <v>3251</v>
      </c>
    </row>
    <row r="58" spans="1:16">
      <c r="A58" t="s">
        <v>7</v>
      </c>
      <c r="B58" s="6" t="s">
        <v>48</v>
      </c>
      <c r="C58">
        <v>75</v>
      </c>
      <c r="D58">
        <v>25</v>
      </c>
      <c r="E58">
        <v>50</v>
      </c>
    </row>
    <row r="59" spans="1:16">
      <c r="A59" t="s">
        <v>7</v>
      </c>
      <c r="B59" s="6" t="s">
        <v>49</v>
      </c>
      <c r="D59">
        <v>13</v>
      </c>
      <c r="E59">
        <v>-13</v>
      </c>
    </row>
    <row r="60" spans="1:16">
      <c r="A60" t="s">
        <v>7</v>
      </c>
      <c r="B60" s="6" t="s">
        <v>50</v>
      </c>
      <c r="C60">
        <v>8824</v>
      </c>
      <c r="D60">
        <v>1475</v>
      </c>
      <c r="E60">
        <v>7349</v>
      </c>
    </row>
    <row r="61" spans="1:16">
      <c r="A61" t="s">
        <v>7</v>
      </c>
      <c r="B61" s="6" t="s">
        <v>7</v>
      </c>
      <c r="C61">
        <v>3399</v>
      </c>
      <c r="D61">
        <v>1301</v>
      </c>
      <c r="E61">
        <v>2098</v>
      </c>
    </row>
    <row r="62" spans="1:16">
      <c r="A62" t="s">
        <v>7</v>
      </c>
      <c r="B62" s="6" t="s">
        <v>21</v>
      </c>
      <c r="C62">
        <v>1</v>
      </c>
      <c r="D62">
        <v>1</v>
      </c>
      <c r="E62">
        <v>0</v>
      </c>
    </row>
    <row r="63" spans="1:16">
      <c r="A63" t="s">
        <v>9</v>
      </c>
      <c r="B63" s="6" t="s">
        <v>51</v>
      </c>
      <c r="C63">
        <v>146</v>
      </c>
      <c r="D63">
        <v>60</v>
      </c>
      <c r="E63">
        <v>86</v>
      </c>
    </row>
    <row r="64" spans="1:16">
      <c r="A64" t="s">
        <v>9</v>
      </c>
      <c r="B64" s="5" t="s">
        <v>52</v>
      </c>
      <c r="C64">
        <v>1057</v>
      </c>
      <c r="D64">
        <v>427</v>
      </c>
      <c r="E64">
        <v>630</v>
      </c>
    </row>
    <row r="65" spans="1:14">
      <c r="A65" t="s">
        <v>9</v>
      </c>
      <c r="B65" s="5" t="s">
        <v>53</v>
      </c>
      <c r="C65">
        <v>815</v>
      </c>
      <c r="D65">
        <v>134</v>
      </c>
      <c r="E65">
        <v>681</v>
      </c>
    </row>
    <row r="66" spans="1:14">
      <c r="A66" t="s">
        <v>9</v>
      </c>
      <c r="B66" t="s">
        <v>9</v>
      </c>
      <c r="C66">
        <v>578</v>
      </c>
      <c r="D66">
        <v>257</v>
      </c>
      <c r="E66">
        <v>321</v>
      </c>
    </row>
    <row r="67" spans="1:14">
      <c r="A67" t="s">
        <v>22</v>
      </c>
      <c r="B67">
        <v>29</v>
      </c>
      <c r="C67">
        <v>6697</v>
      </c>
      <c r="D67">
        <v>2275</v>
      </c>
      <c r="E67">
        <v>4422</v>
      </c>
      <c r="L67" s="1"/>
      <c r="M67" s="1"/>
      <c r="N67" s="1"/>
    </row>
    <row r="68" spans="1:14">
      <c r="A68" t="s">
        <v>22</v>
      </c>
      <c r="B68">
        <v>30</v>
      </c>
      <c r="C68">
        <v>77</v>
      </c>
      <c r="D68">
        <v>61</v>
      </c>
      <c r="E68">
        <v>16</v>
      </c>
    </row>
    <row r="69" spans="1:14">
      <c r="A69" t="s">
        <v>22</v>
      </c>
      <c r="B69">
        <v>37</v>
      </c>
      <c r="C69">
        <v>792</v>
      </c>
      <c r="D69">
        <v>425</v>
      </c>
      <c r="E69">
        <v>367</v>
      </c>
    </row>
    <row r="70" spans="1:14" ht="15.75" thickBot="1"/>
    <row r="71" spans="1:14" ht="15.75" thickBot="1">
      <c r="C71" s="14">
        <v>61212</v>
      </c>
      <c r="D71" s="15">
        <v>22086</v>
      </c>
      <c r="E71" s="16">
        <v>39126</v>
      </c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</cp:lastModifiedBy>
  <dcterms:created xsi:type="dcterms:W3CDTF">2016-11-25T15:46:19Z</dcterms:created>
  <dcterms:modified xsi:type="dcterms:W3CDTF">2017-03-19T09:25:36Z</dcterms:modified>
</cp:coreProperties>
</file>